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S\Downloads\"/>
    </mc:Choice>
  </mc:AlternateContent>
  <xr:revisionPtr revIDLastSave="0" documentId="8_{09CC3B91-9D29-4654-95E7-97F8498F757A}" xr6:coauthVersionLast="47" xr6:coauthVersionMax="47" xr10:uidLastSave="{00000000-0000-0000-0000-000000000000}"/>
  <bookViews>
    <workbookView xWindow="-120" yWindow="-120" windowWidth="29040" windowHeight="15840" xr2:uid="{81515035-F380-41FF-97C8-A129A1B8FAC9}"/>
  </bookViews>
  <sheets>
    <sheet name="ESG PY 2023 Contact Lis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2" i="1" s="1"/>
  <c r="L17" i="1"/>
  <c r="L18" i="1"/>
  <c r="L19" i="1"/>
  <c r="L5" i="1"/>
  <c r="L6" i="1"/>
  <c r="L7" i="1"/>
  <c r="L8" i="1"/>
  <c r="L9" i="1"/>
  <c r="L10" i="1"/>
  <c r="L11" i="1"/>
  <c r="L12" i="1"/>
  <c r="L13" i="1"/>
  <c r="L14" i="1"/>
  <c r="L15" i="1"/>
  <c r="L4" i="1"/>
  <c r="L16" i="1"/>
</calcChain>
</file>

<file path=xl/sharedStrings.xml><?xml version="1.0" encoding="utf-8"?>
<sst xmlns="http://schemas.openxmlformats.org/spreadsheetml/2006/main" count="95" uniqueCount="78">
  <si>
    <t>Applicant</t>
  </si>
  <si>
    <t>ESG Grant/Contract Number</t>
  </si>
  <si>
    <t>Back Bay Mission</t>
  </si>
  <si>
    <t>Care Lodge Domestic Violence Shelter</t>
  </si>
  <si>
    <t>Center for Violence Prevention</t>
  </si>
  <si>
    <t xml:space="preserve">Community Care Network </t>
  </si>
  <si>
    <t>Community Counseling Services</t>
  </si>
  <si>
    <t>Domestic Abuse Family Shelter, Inc.</t>
  </si>
  <si>
    <t xml:space="preserve">Gulf Coast Center for Non-violence </t>
  </si>
  <si>
    <t xml:space="preserve">Hancock Resource Center </t>
  </si>
  <si>
    <t xml:space="preserve">Multi County </t>
  </si>
  <si>
    <t xml:space="preserve">S. A. F. E. </t>
  </si>
  <si>
    <t>WWISCAA, Inc</t>
  </si>
  <si>
    <t>2023-BBM-ESG-23</t>
  </si>
  <si>
    <t>2023-CareLodge-ESG-23</t>
  </si>
  <si>
    <t>2023-CVP-ESG-23</t>
  </si>
  <si>
    <t>2023-WWISCAA-ESG-23</t>
  </si>
  <si>
    <t>Award Amount</t>
  </si>
  <si>
    <t>2023-CCN-ESG-23</t>
  </si>
  <si>
    <t>2023-CCS-ESG-23</t>
  </si>
  <si>
    <t>2023-DAFS-ESG-23</t>
  </si>
  <si>
    <t>2023-GCCNV-ESG-23</t>
  </si>
  <si>
    <t>2023-HRC-ESG-23</t>
  </si>
  <si>
    <t>2023-MCCSA-ESG-23</t>
  </si>
  <si>
    <t>2023-SAFE-ESG-23</t>
  </si>
  <si>
    <t>Community Development Inc.</t>
  </si>
  <si>
    <t>Christians In Action</t>
  </si>
  <si>
    <t>2023-CDI-ESG-23</t>
  </si>
  <si>
    <t>Grace House</t>
  </si>
  <si>
    <t>The Stewpot</t>
  </si>
  <si>
    <t>AIDS Services Coalition</t>
  </si>
  <si>
    <t>2023-Stewpot-ESG-23</t>
  </si>
  <si>
    <t>2023-GHI-ESG-23</t>
  </si>
  <si>
    <t>2023-CIA-ESG-23</t>
  </si>
  <si>
    <t>2023-ASC-ESG-23</t>
  </si>
  <si>
    <t>Shelter</t>
  </si>
  <si>
    <t>Rapid Rehousing</t>
  </si>
  <si>
    <t>Homeless Prevention</t>
  </si>
  <si>
    <t>Street Outreach</t>
  </si>
  <si>
    <t>HMIS</t>
  </si>
  <si>
    <t>Total</t>
  </si>
  <si>
    <t>COC</t>
  </si>
  <si>
    <t>OPEN DOORS</t>
  </si>
  <si>
    <t>BOS</t>
  </si>
  <si>
    <t>CENTRAL</t>
  </si>
  <si>
    <t>BoS</t>
  </si>
  <si>
    <t xml:space="preserve">Applicant </t>
  </si>
  <si>
    <t>ASC</t>
  </si>
  <si>
    <t>Baack Bay Mission</t>
  </si>
  <si>
    <t>Care Lodge DV Shelter</t>
  </si>
  <si>
    <t>Commynity Care Network</t>
  </si>
  <si>
    <t>Community Development Inc</t>
  </si>
  <si>
    <t>Gulf Coast Center for Nonviolence</t>
  </si>
  <si>
    <t xml:space="preserve">Grace House </t>
  </si>
  <si>
    <t>Hancock Resource Center</t>
  </si>
  <si>
    <t>Multi County</t>
  </si>
  <si>
    <t>S.A.F.E</t>
  </si>
  <si>
    <t>Stewpot</t>
  </si>
  <si>
    <t>WWISCAA</t>
  </si>
  <si>
    <t>Domestic Abuse Family Shelter</t>
  </si>
  <si>
    <t>Admin</t>
  </si>
  <si>
    <t>ESG PY 2023 Awards</t>
  </si>
  <si>
    <t>Email Address</t>
  </si>
  <si>
    <t>asc@ascms.org</t>
  </si>
  <si>
    <t>jpennington@thebackbaymission.org</t>
  </si>
  <si>
    <t>executivedirector@carelodge.com</t>
  </si>
  <si>
    <t>smiddleton@mscvp.org</t>
  </si>
  <si>
    <t>jwilder@christiansinactionms.com</t>
  </si>
  <si>
    <t>diane@communitycarenetwork.org</t>
  </si>
  <si>
    <t>kwald@ccsms.org</t>
  </si>
  <si>
    <t>ohibbler@juno.com</t>
  </si>
  <si>
    <t>rebecca@domesticabusefs.org</t>
  </si>
  <si>
    <t>showard@gracehousems.org</t>
  </si>
  <si>
    <t>sriley@gcwcfn.org</t>
  </si>
  <si>
    <t>rrhodes@hancockhrc.org</t>
  </si>
  <si>
    <t>rcollier@multicountycsa.org</t>
  </si>
  <si>
    <t>zshanks@safeshelter.net</t>
  </si>
  <si>
    <t>jcwilli@wwiscaa.org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</si>
</sst>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6" xfId="0" applyBorder="1"/>
    <xf numFmtId="8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8" xfId="0" applyBorder="1"/>
    <xf numFmtId="0" fontId="0" fillId="0" borderId="16" xfId="0" applyBorder="1"/>
    <xf numFmtId="8" fontId="0" fillId="0" borderId="9" xfId="0" applyNumberFormat="1" applyBorder="1"/>
    <xf numFmtId="44" fontId="0" fillId="0" borderId="1" xfId="1" applyFont="1" applyBorder="1"/>
    <xf numFmtId="0" fontId="0" fillId="0" borderId="17" xfId="0" applyBorder="1"/>
    <xf numFmtId="8" fontId="1" fillId="0" borderId="10" xfId="0" applyNumberFormat="1" applyFont="1" applyBorder="1"/>
    <xf numFmtId="8" fontId="1" fillId="0" borderId="7" xfId="0" applyNumberFormat="1" applyFont="1" applyBorder="1"/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1" xfId="2" applyFill="1" applyBorder="1"/>
    <xf numFmtId="0" fontId="0" fillId="0" borderId="18" xfId="0" applyBorder="1"/>
    <xf numFmtId="0" fontId="1" fillId="0" borderId="19" xfId="0" applyFont="1" applyBorder="1"/>
    <xf numFmtId="0" fontId="1" fillId="0" borderId="18" xfId="0" applyFont="1" applyBorder="1"/>
    <xf numFmtId="0" fontId="4" fillId="0" borderId="1" xfId="2" applyFill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hibbler@juno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sc@ascms.org" TargetMode="External"/><Relationship Id="rId7" Type="http://schemas.openxmlformats.org/officeDocument/2006/relationships/hyperlink" Target="mailto:sriley@gcwcfn.org" TargetMode="External"/><Relationship Id="rId12" Type="http://schemas.openxmlformats.org/officeDocument/2006/relationships/hyperlink" Target="mailto:executivedirector@carelodge.com" TargetMode="External"/><Relationship Id="rId2" Type="http://schemas.openxmlformats.org/officeDocument/2006/relationships/hyperlink" Target="mailto:jcwilli@wwiscaa.org" TargetMode="External"/><Relationship Id="rId1" Type="http://schemas.openxmlformats.org/officeDocument/2006/relationships/hyperlink" Target="mailto:jpennington@thebackbaymission.org" TargetMode="External"/><Relationship Id="rId6" Type="http://schemas.openxmlformats.org/officeDocument/2006/relationships/hyperlink" Target="mailto:rrhodes@hancockhrc.org" TargetMode="External"/><Relationship Id="rId11" Type="http://schemas.openxmlformats.org/officeDocument/2006/relationships/hyperlink" Target="mailto:smiddleton@mscvp.org" TargetMode="External"/><Relationship Id="rId5" Type="http://schemas.openxmlformats.org/officeDocument/2006/relationships/hyperlink" Target="mailto:rcollier@multicountycsa.org" TargetMode="External"/><Relationship Id="rId10" Type="http://schemas.openxmlformats.org/officeDocument/2006/relationships/hyperlink" Target="mailto:jwilder@christiansinactionms.com" TargetMode="External"/><Relationship Id="rId4" Type="http://schemas.openxmlformats.org/officeDocument/2006/relationships/hyperlink" Target="mailto:zshanks@safeshelter.net" TargetMode="External"/><Relationship Id="rId9" Type="http://schemas.openxmlformats.org/officeDocument/2006/relationships/hyperlink" Target="mailto:diane@communitycarenetwo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0E014-BCB4-443C-AEDE-B07C85639811}">
  <sheetPr>
    <pageSetUpPr fitToPage="1"/>
  </sheetPr>
  <dimension ref="A1:M22"/>
  <sheetViews>
    <sheetView showGridLines="0" tabSelected="1" topLeftCell="C1" zoomScale="87" zoomScaleNormal="87" workbookViewId="0">
      <selection activeCell="D1" sqref="D1:M1"/>
    </sheetView>
  </sheetViews>
  <sheetFormatPr defaultRowHeight="15" x14ac:dyDescent="0.25"/>
  <cols>
    <col min="1" max="1" width="35.7109375" customWidth="1"/>
    <col min="2" max="3" width="25.28515625" customWidth="1"/>
    <col min="4" max="5" width="54.140625" customWidth="1"/>
    <col min="6" max="6" width="15.85546875" customWidth="1"/>
    <col min="7" max="7" width="22.42578125" customWidth="1"/>
    <col min="8" max="8" width="17.28515625" customWidth="1"/>
    <col min="9" max="9" width="22.140625" customWidth="1"/>
    <col min="10" max="10" width="20.140625" customWidth="1"/>
    <col min="11" max="11" width="20.85546875" customWidth="1"/>
    <col min="12" max="12" width="13.5703125" customWidth="1"/>
    <col min="13" max="13" width="12.85546875" customWidth="1"/>
  </cols>
  <sheetData>
    <row r="1" spans="1:13" ht="61.5" customHeight="1" thickBot="1" x14ac:dyDescent="0.4">
      <c r="D1" s="29" t="s">
        <v>61</v>
      </c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D2" s="15"/>
      <c r="E2" s="30" t="s">
        <v>62</v>
      </c>
      <c r="F2" s="15"/>
      <c r="G2" s="15"/>
      <c r="H2" s="15"/>
      <c r="I2" s="15"/>
      <c r="J2" s="15"/>
      <c r="K2" s="15"/>
      <c r="L2" s="15"/>
      <c r="M2" s="16"/>
    </row>
    <row r="3" spans="1:13" x14ac:dyDescent="0.25">
      <c r="A3" s="1" t="s">
        <v>0</v>
      </c>
      <c r="B3" s="4" t="s">
        <v>1</v>
      </c>
      <c r="C3" s="8"/>
      <c r="D3" s="1" t="s">
        <v>46</v>
      </c>
      <c r="E3" s="3"/>
      <c r="F3" s="1" t="s">
        <v>17</v>
      </c>
      <c r="G3" s="1" t="s">
        <v>35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7" t="s">
        <v>41</v>
      </c>
    </row>
    <row r="4" spans="1:13" x14ac:dyDescent="0.25">
      <c r="A4" s="3" t="s">
        <v>30</v>
      </c>
      <c r="B4" s="5" t="s">
        <v>34</v>
      </c>
      <c r="D4" s="3" t="s">
        <v>47</v>
      </c>
      <c r="E4" s="35" t="s">
        <v>63</v>
      </c>
      <c r="F4" s="10">
        <v>83507</v>
      </c>
      <c r="G4" s="11">
        <v>18000</v>
      </c>
      <c r="H4" s="11"/>
      <c r="I4" s="11">
        <v>65507</v>
      </c>
      <c r="J4" s="11"/>
      <c r="K4" s="11"/>
      <c r="L4" s="11">
        <f>SUM(G4:K4)</f>
        <v>83507</v>
      </c>
      <c r="M4" s="9" t="s">
        <v>45</v>
      </c>
    </row>
    <row r="5" spans="1:13" x14ac:dyDescent="0.25">
      <c r="A5" s="3" t="s">
        <v>2</v>
      </c>
      <c r="B5" s="5" t="s">
        <v>13</v>
      </c>
      <c r="D5" s="3" t="s">
        <v>48</v>
      </c>
      <c r="E5" s="31" t="s">
        <v>64</v>
      </c>
      <c r="F5" s="10">
        <v>142469.29999999999</v>
      </c>
      <c r="G5" s="11"/>
      <c r="H5" s="11">
        <v>113775.44</v>
      </c>
      <c r="I5" s="11">
        <v>28493.86</v>
      </c>
      <c r="J5" s="11"/>
      <c r="K5" s="11"/>
      <c r="L5" s="11">
        <f t="shared" ref="L5:L15" si="0">SUM(G5:K5)</f>
        <v>142269.29999999999</v>
      </c>
      <c r="M5" s="9" t="s">
        <v>42</v>
      </c>
    </row>
    <row r="6" spans="1:13" x14ac:dyDescent="0.25">
      <c r="A6" s="3" t="s">
        <v>3</v>
      </c>
      <c r="B6" s="5" t="s">
        <v>14</v>
      </c>
      <c r="D6" s="3" t="s">
        <v>49</v>
      </c>
      <c r="E6" s="31" t="s">
        <v>65</v>
      </c>
      <c r="F6" s="10">
        <v>39943</v>
      </c>
      <c r="G6" s="11">
        <v>23000</v>
      </c>
      <c r="H6" s="11">
        <v>13943</v>
      </c>
      <c r="I6" s="11">
        <v>3000</v>
      </c>
      <c r="J6" s="11"/>
      <c r="K6" s="11"/>
      <c r="L6" s="11">
        <f t="shared" si="0"/>
        <v>39943</v>
      </c>
      <c r="M6" s="9" t="s">
        <v>45</v>
      </c>
    </row>
    <row r="7" spans="1:13" x14ac:dyDescent="0.25">
      <c r="A7" s="3" t="s">
        <v>4</v>
      </c>
      <c r="B7" s="5" t="s">
        <v>15</v>
      </c>
      <c r="D7" s="3" t="s">
        <v>4</v>
      </c>
      <c r="E7" s="31" t="s">
        <v>66</v>
      </c>
      <c r="F7" s="10">
        <v>83778</v>
      </c>
      <c r="G7" s="11">
        <v>40000</v>
      </c>
      <c r="H7" s="11">
        <v>27778</v>
      </c>
      <c r="I7" s="11">
        <v>0</v>
      </c>
      <c r="J7" s="11">
        <v>0</v>
      </c>
      <c r="K7" s="11">
        <v>16000</v>
      </c>
      <c r="L7" s="11">
        <f t="shared" si="0"/>
        <v>83778</v>
      </c>
      <c r="M7" s="9" t="s">
        <v>44</v>
      </c>
    </row>
    <row r="8" spans="1:13" x14ac:dyDescent="0.25">
      <c r="A8" s="3" t="s">
        <v>26</v>
      </c>
      <c r="B8" s="5" t="s">
        <v>33</v>
      </c>
      <c r="D8" s="3" t="s">
        <v>26</v>
      </c>
      <c r="E8" s="31" t="s">
        <v>67</v>
      </c>
      <c r="F8" s="10">
        <v>64672</v>
      </c>
      <c r="G8" s="11">
        <v>64672</v>
      </c>
      <c r="H8" s="11"/>
      <c r="I8" s="11"/>
      <c r="J8" s="11"/>
      <c r="K8" s="11"/>
      <c r="L8" s="11">
        <f t="shared" si="0"/>
        <v>64672</v>
      </c>
      <c r="M8" s="9" t="s">
        <v>44</v>
      </c>
    </row>
    <row r="9" spans="1:13" x14ac:dyDescent="0.25">
      <c r="A9" s="3" t="s">
        <v>5</v>
      </c>
      <c r="B9" s="5" t="s">
        <v>18</v>
      </c>
      <c r="D9" s="3" t="s">
        <v>50</v>
      </c>
      <c r="E9" s="31" t="s">
        <v>68</v>
      </c>
      <c r="F9" s="10">
        <v>161056</v>
      </c>
      <c r="G9" s="11">
        <v>90000</v>
      </c>
      <c r="H9" s="11">
        <v>34211</v>
      </c>
      <c r="I9" s="11">
        <v>30212</v>
      </c>
      <c r="J9" s="11">
        <v>0</v>
      </c>
      <c r="K9" s="11">
        <v>6633</v>
      </c>
      <c r="L9" s="11">
        <f t="shared" si="0"/>
        <v>161056</v>
      </c>
      <c r="M9" s="9" t="s">
        <v>42</v>
      </c>
    </row>
    <row r="10" spans="1:13" x14ac:dyDescent="0.25">
      <c r="A10" s="3" t="s">
        <v>6</v>
      </c>
      <c r="B10" s="5" t="s">
        <v>19</v>
      </c>
      <c r="D10" s="3" t="s">
        <v>6</v>
      </c>
      <c r="E10" s="31" t="s">
        <v>69</v>
      </c>
      <c r="F10" s="10">
        <v>195056</v>
      </c>
      <c r="G10" s="11">
        <v>125000</v>
      </c>
      <c r="H10" s="11">
        <v>45000</v>
      </c>
      <c r="I10" s="11">
        <v>22000</v>
      </c>
      <c r="J10" s="11"/>
      <c r="K10" s="11">
        <v>3056</v>
      </c>
      <c r="L10" s="11">
        <f t="shared" si="0"/>
        <v>195056</v>
      </c>
      <c r="M10" s="9" t="s">
        <v>43</v>
      </c>
    </row>
    <row r="11" spans="1:13" x14ac:dyDescent="0.25">
      <c r="A11" s="3" t="s">
        <v>25</v>
      </c>
      <c r="B11" s="5" t="s">
        <v>27</v>
      </c>
      <c r="D11" s="3" t="s">
        <v>51</v>
      </c>
      <c r="E11" s="31" t="s">
        <v>70</v>
      </c>
      <c r="F11" s="10">
        <v>123190</v>
      </c>
      <c r="G11" s="11">
        <v>20000</v>
      </c>
      <c r="H11" s="11">
        <v>50000</v>
      </c>
      <c r="I11" s="11">
        <v>43690</v>
      </c>
      <c r="J11" s="11">
        <v>6000</v>
      </c>
      <c r="K11" s="11">
        <v>3500</v>
      </c>
      <c r="L11" s="11">
        <f t="shared" si="0"/>
        <v>123190</v>
      </c>
      <c r="M11" s="9" t="s">
        <v>45</v>
      </c>
    </row>
    <row r="12" spans="1:13" x14ac:dyDescent="0.25">
      <c r="A12" s="3" t="s">
        <v>7</v>
      </c>
      <c r="B12" s="5" t="s">
        <v>20</v>
      </c>
      <c r="D12" s="3" t="s">
        <v>59</v>
      </c>
      <c r="E12" s="31" t="s">
        <v>71</v>
      </c>
      <c r="F12" s="10">
        <v>40068</v>
      </c>
      <c r="G12" s="11">
        <v>24040.799999999999</v>
      </c>
      <c r="H12" s="11">
        <v>14023.8</v>
      </c>
      <c r="I12" s="11">
        <v>2003.4</v>
      </c>
      <c r="J12" s="11"/>
      <c r="K12" s="11"/>
      <c r="L12" s="11">
        <f t="shared" si="0"/>
        <v>40068</v>
      </c>
      <c r="M12" s="9" t="s">
        <v>43</v>
      </c>
    </row>
    <row r="13" spans="1:13" x14ac:dyDescent="0.25">
      <c r="A13" s="3" t="s">
        <v>28</v>
      </c>
      <c r="B13" s="5" t="s">
        <v>32</v>
      </c>
      <c r="D13" s="3" t="s">
        <v>53</v>
      </c>
      <c r="E13" s="31" t="s">
        <v>72</v>
      </c>
      <c r="F13" s="10">
        <v>324120</v>
      </c>
      <c r="G13" s="11">
        <v>149000</v>
      </c>
      <c r="H13" s="11">
        <v>115120</v>
      </c>
      <c r="I13" s="11">
        <v>60000</v>
      </c>
      <c r="J13" s="11"/>
      <c r="K13" s="11"/>
      <c r="L13" s="11">
        <f t="shared" si="0"/>
        <v>324120</v>
      </c>
      <c r="M13" s="9" t="s">
        <v>44</v>
      </c>
    </row>
    <row r="14" spans="1:13" x14ac:dyDescent="0.25">
      <c r="A14" s="3" t="s">
        <v>8</v>
      </c>
      <c r="B14" s="5" t="s">
        <v>21</v>
      </c>
      <c r="D14" s="3" t="s">
        <v>52</v>
      </c>
      <c r="E14" s="31" t="s">
        <v>73</v>
      </c>
      <c r="F14" s="10">
        <v>164696</v>
      </c>
      <c r="G14" s="11">
        <v>147947</v>
      </c>
      <c r="H14" s="11">
        <v>16749</v>
      </c>
      <c r="I14" s="11"/>
      <c r="J14" s="11"/>
      <c r="K14" s="11"/>
      <c r="L14" s="11">
        <f t="shared" si="0"/>
        <v>164696</v>
      </c>
      <c r="M14" s="9" t="s">
        <v>42</v>
      </c>
    </row>
    <row r="15" spans="1:13" x14ac:dyDescent="0.25">
      <c r="A15" s="3" t="s">
        <v>9</v>
      </c>
      <c r="B15" s="5" t="s">
        <v>22</v>
      </c>
      <c r="D15" s="3" t="s">
        <v>54</v>
      </c>
      <c r="E15" s="31" t="s">
        <v>74</v>
      </c>
      <c r="F15" s="12">
        <v>281828</v>
      </c>
      <c r="G15" s="11">
        <v>9500</v>
      </c>
      <c r="H15" s="11">
        <v>120000</v>
      </c>
      <c r="I15" s="11">
        <v>132000</v>
      </c>
      <c r="J15" s="11">
        <v>2828</v>
      </c>
      <c r="K15" s="11">
        <v>17500</v>
      </c>
      <c r="L15" s="11">
        <f t="shared" si="0"/>
        <v>281828</v>
      </c>
      <c r="M15" s="9" t="s">
        <v>42</v>
      </c>
    </row>
    <row r="16" spans="1:13" x14ac:dyDescent="0.25">
      <c r="A16" s="3" t="s">
        <v>10</v>
      </c>
      <c r="B16" s="5" t="s">
        <v>23</v>
      </c>
      <c r="D16" s="3" t="s">
        <v>55</v>
      </c>
      <c r="E16" s="31" t="s">
        <v>75</v>
      </c>
      <c r="F16" s="10">
        <v>62386.7</v>
      </c>
      <c r="G16" s="11">
        <v>41165</v>
      </c>
      <c r="H16" s="11">
        <v>10000</v>
      </c>
      <c r="I16" s="11">
        <v>8071.7</v>
      </c>
      <c r="J16" s="11">
        <v>1000</v>
      </c>
      <c r="K16" s="11">
        <v>2150</v>
      </c>
      <c r="L16" s="11">
        <f>SUM(G16:K16)</f>
        <v>62386.7</v>
      </c>
      <c r="M16" s="9" t="s">
        <v>45</v>
      </c>
    </row>
    <row r="17" spans="1:13" x14ac:dyDescent="0.25">
      <c r="A17" s="3" t="s">
        <v>11</v>
      </c>
      <c r="B17" s="5" t="s">
        <v>24</v>
      </c>
      <c r="D17" s="3" t="s">
        <v>56</v>
      </c>
      <c r="E17" s="31" t="s">
        <v>76</v>
      </c>
      <c r="F17" s="10">
        <v>126274</v>
      </c>
      <c r="G17" s="11">
        <v>75215.899999999994</v>
      </c>
      <c r="H17" s="11">
        <v>22166.05</v>
      </c>
      <c r="I17" s="11">
        <v>21892.05</v>
      </c>
      <c r="J17" s="11">
        <v>0</v>
      </c>
      <c r="K17" s="11">
        <v>7000</v>
      </c>
      <c r="L17" s="11">
        <f t="shared" ref="L17:L19" si="1">SUM(G17:K17)</f>
        <v>126274</v>
      </c>
      <c r="M17" s="9" t="s">
        <v>43</v>
      </c>
    </row>
    <row r="18" spans="1:13" ht="11.25" customHeight="1" x14ac:dyDescent="0.25">
      <c r="A18" s="3" t="s">
        <v>29</v>
      </c>
      <c r="B18" s="5" t="s">
        <v>31</v>
      </c>
      <c r="D18" s="3" t="s">
        <v>57</v>
      </c>
      <c r="E18" s="3"/>
      <c r="F18" s="10">
        <v>165261</v>
      </c>
      <c r="G18" s="11"/>
      <c r="H18" s="11">
        <v>165261</v>
      </c>
      <c r="I18" s="11"/>
      <c r="J18" s="11"/>
      <c r="K18" s="11"/>
      <c r="L18" s="11">
        <f t="shared" si="1"/>
        <v>165261</v>
      </c>
      <c r="M18" s="9" t="s">
        <v>44</v>
      </c>
    </row>
    <row r="19" spans="1:13" ht="15.75" thickBot="1" x14ac:dyDescent="0.3">
      <c r="A19" s="3" t="s">
        <v>12</v>
      </c>
      <c r="B19" s="5" t="s">
        <v>16</v>
      </c>
      <c r="D19" s="14" t="s">
        <v>58</v>
      </c>
      <c r="E19" s="31" t="s">
        <v>77</v>
      </c>
      <c r="F19" s="24">
        <v>163111</v>
      </c>
      <c r="G19" s="13">
        <v>97867</v>
      </c>
      <c r="H19" s="13">
        <v>26098</v>
      </c>
      <c r="I19" s="13">
        <v>39146</v>
      </c>
      <c r="J19" s="13">
        <v>0</v>
      </c>
      <c r="K19" s="13">
        <v>0</v>
      </c>
      <c r="L19" s="13">
        <f t="shared" si="1"/>
        <v>163111</v>
      </c>
      <c r="M19" s="26" t="s">
        <v>43</v>
      </c>
    </row>
    <row r="20" spans="1:13" x14ac:dyDescent="0.25">
      <c r="A20" s="2"/>
      <c r="D20" s="18" t="s">
        <v>40</v>
      </c>
      <c r="E20" s="34"/>
      <c r="F20" s="27">
        <f>SUM(F4:F19)</f>
        <v>2221416</v>
      </c>
      <c r="G20" s="6"/>
      <c r="H20" s="6"/>
      <c r="I20" s="6"/>
      <c r="J20" s="6"/>
      <c r="K20" s="6"/>
      <c r="L20" s="6"/>
      <c r="M20" s="7"/>
    </row>
    <row r="21" spans="1:13" x14ac:dyDescent="0.25">
      <c r="D21" s="19" t="s">
        <v>60</v>
      </c>
      <c r="E21" s="32"/>
      <c r="F21" s="25">
        <v>120000</v>
      </c>
      <c r="M21" s="20"/>
    </row>
    <row r="22" spans="1:13" ht="15.75" thickBot="1" x14ac:dyDescent="0.3">
      <c r="D22" s="21" t="s">
        <v>40</v>
      </c>
      <c r="E22" s="33"/>
      <c r="F22" s="28">
        <f>F20+F21</f>
        <v>2341416</v>
      </c>
      <c r="G22" s="22"/>
      <c r="H22" s="22"/>
      <c r="I22" s="22"/>
      <c r="J22" s="22"/>
      <c r="K22" s="22"/>
      <c r="L22" s="22"/>
      <c r="M22" s="23"/>
    </row>
  </sheetData>
  <mergeCells count="1">
    <mergeCell ref="D1:M1"/>
  </mergeCells>
  <hyperlinks>
    <hyperlink ref="E5" r:id="rId1" xr:uid="{544F0B3B-B357-4F9C-A701-CF042B84BB12}"/>
    <hyperlink ref="E19" r:id="rId2" xr:uid="{E2B70D00-11EF-4D87-BACF-ECD101BD250D}"/>
    <hyperlink ref="E4" r:id="rId3" xr:uid="{DC2D93DC-BF0D-4DA4-8E13-719B5AC977AF}"/>
    <hyperlink ref="E17" r:id="rId4" xr:uid="{F6151F32-E0BE-4C5F-9A2D-7DBEA98C575C}"/>
    <hyperlink ref="E16" r:id="rId5" xr:uid="{FCC6126B-0F84-4255-991F-7AB40A0B4AD9}"/>
    <hyperlink ref="E15" r:id="rId6" xr:uid="{EF53980A-5356-469D-9008-CDBFFBC918E2}"/>
    <hyperlink ref="E14" r:id="rId7" xr:uid="{F2638C2C-B7CA-4794-89D0-0B2C93D04B40}"/>
    <hyperlink ref="E11" r:id="rId8" xr:uid="{97EDA503-1BBB-4D7D-A01C-530443CB485E}"/>
    <hyperlink ref="E9" r:id="rId9" xr:uid="{5E1D33D3-6A22-4F5E-8A2E-8E2361871A88}"/>
    <hyperlink ref="E8" r:id="rId10" xr:uid="{DF63C0B3-F8B7-4D85-80A3-732BF5CE1995}"/>
    <hyperlink ref="E7" r:id="rId11" xr:uid="{8D6DBCD1-DFF2-4F66-92C3-7FFF9266B91D}"/>
    <hyperlink ref="E6" r:id="rId12" xr:uid="{FF89353F-5672-4D34-B29E-DD4C922B082F}"/>
  </hyperlinks>
  <pageMargins left="0.7" right="0.7" top="0.75" bottom="0.75" header="0.3" footer="0.3"/>
  <pageSetup scale="42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ESG PY 2023 Contact List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Palfrey</dc:creator>
  <cp:lastModifiedBy>Tamara Stewart</cp:lastModifiedBy>
  <cp:lastPrinted>2024-02-27T17:04:54Z</cp:lastPrinted>
  <dcterms:created xsi:type="dcterms:W3CDTF">2023-11-17T15:25:05Z</dcterms:created>
  <dcterms:modified xsi:type="dcterms:W3CDTF">2024-03-08T22:15:32Z</dcterms:modified>
</cp:coreProperties>
</file>